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How to Use" sheetId="2" state="visible" r:id="rId2"/>
  </sheets>
  <definedNames>
    <definedName name="_xlnm.Print_Area" localSheetId="0">'Calculator'!$A$1:$H$64</definedName>
    <definedName name="_xlnm.Print_Area" localSheetId="1">'How to Use'!$A$1:$C$40</definedName>
  </definedNames>
  <calcPr calcId="124519" fullCalcOnLoad="1"/>
</workbook>
</file>

<file path=xl/styles.xml><?xml version="1.0" encoding="utf-8"?>
<styleSheet xmlns="http://schemas.openxmlformats.org/spreadsheetml/2006/main">
  <numFmts count="5">
    <numFmt numFmtId="164" formatCode="&quot;$&quot;#,##0"/>
    <numFmt numFmtId="165" formatCode="0&quot; pts&quot;"/>
    <numFmt numFmtId="166" formatCode="&quot;$&quot;#,##0.00"/>
    <numFmt numFmtId="167" formatCode="#,##0.0"/>
    <numFmt numFmtId="168" formatCode="0.0%"/>
  </numFmts>
  <fonts count="26">
    <font>
      <name val="Calibri"/>
      <family val="2"/>
      <color theme="1"/>
      <sz val="11"/>
      <scheme val="minor"/>
    </font>
    <font>
      <name val="Arial"/>
      <b val="1"/>
      <color rgb="00AFC3DA"/>
      <sz val="9"/>
    </font>
    <font>
      <name val="Arial"/>
      <b val="1"/>
      <color rgb="00FFFFFF"/>
      <sz val="16"/>
    </font>
    <font>
      <name val="Arial"/>
      <b val="1"/>
      <color rgb="00FECA05"/>
      <sz val="9"/>
    </font>
    <font>
      <name val="Arial"/>
      <b val="1"/>
      <color rgb="008A6D00"/>
      <sz val="9"/>
    </font>
    <font>
      <name val="Arial"/>
      <b val="1"/>
      <color rgb="00FFFFFF"/>
      <sz val="11"/>
    </font>
    <font>
      <name val="Arial"/>
      <b val="1"/>
      <color rgb="00011B36"/>
      <sz val="9"/>
    </font>
    <font>
      <name val="Arial"/>
      <color rgb="0033475B"/>
      <sz val="10"/>
    </font>
    <font>
      <name val="Arial"/>
      <b val="1"/>
      <color rgb="000000FF"/>
      <sz val="11"/>
    </font>
    <font>
      <name val="Arial"/>
      <i val="1"/>
      <color rgb="006B7A8C"/>
      <sz val="8.5"/>
    </font>
    <font>
      <name val="Arial"/>
      <b val="1"/>
      <color rgb="00011B36"/>
      <sz val="10"/>
    </font>
    <font>
      <name val="Arial"/>
      <color rgb="00011B36"/>
      <sz val="10"/>
    </font>
    <font>
      <name val="Arial"/>
      <b val="1"/>
      <color rgb="00B42318"/>
      <sz val="9"/>
    </font>
    <font>
      <name val="Arial"/>
      <b val="1"/>
      <color rgb="0033475B"/>
      <sz val="10"/>
    </font>
    <font>
      <name val="Arial"/>
      <b val="1"/>
      <color rgb="00B42318"/>
      <sz val="11"/>
    </font>
    <font>
      <name val="Arial"/>
      <b val="1"/>
      <color rgb="00B42318"/>
      <sz val="10"/>
    </font>
    <font>
      <name val="Arial"/>
      <b val="1"/>
      <color rgb="0015834F"/>
      <sz val="10"/>
    </font>
    <font>
      <name val="Arial"/>
      <i val="1"/>
      <color rgb="006B7A8C"/>
      <sz val="9"/>
    </font>
    <font>
      <name val="Arial"/>
      <b val="1"/>
      <color rgb="0015834F"/>
      <sz val="11"/>
    </font>
    <font>
      <name val="Arial"/>
      <b val="1"/>
      <color rgb="00011B36"/>
      <sz val="11"/>
    </font>
    <font>
      <name val="Arial"/>
      <color rgb="007A8796"/>
      <sz val="7.5"/>
    </font>
    <font>
      <name val="Arial"/>
      <b val="1"/>
      <color rgb="007A8796"/>
      <sz val="7.5"/>
    </font>
    <font>
      <name val="Arial"/>
      <b val="1"/>
      <color rgb="00FFFFFF"/>
      <sz val="15"/>
    </font>
    <font>
      <name val="Arial"/>
      <color rgb="00FECA05"/>
      <sz val="9"/>
    </font>
    <font>
      <name val="Arial"/>
      <b val="1"/>
      <color rgb="001E6FD9"/>
      <sz val="11"/>
    </font>
    <font>
      <name val="Arial"/>
      <color rgb="007A8796"/>
      <sz val="8"/>
    </font>
  </fonts>
  <fills count="11">
    <fill>
      <patternFill/>
    </fill>
    <fill>
      <patternFill patternType="gray125"/>
    </fill>
    <fill>
      <patternFill patternType="solid">
        <fgColor rgb="00011B36"/>
        <bgColor rgb="00011B36"/>
      </patternFill>
    </fill>
    <fill>
      <patternFill patternType="solid">
        <fgColor rgb="00FECA05"/>
        <bgColor rgb="00FECA05"/>
      </patternFill>
    </fill>
    <fill>
      <patternFill patternType="solid">
        <fgColor rgb="00FFF9DB"/>
        <bgColor rgb="00FFF9DB"/>
      </patternFill>
    </fill>
    <fill>
      <patternFill patternType="solid">
        <fgColor rgb="00F3F6FA"/>
        <bgColor rgb="00F3F6FA"/>
      </patternFill>
    </fill>
    <fill>
      <patternFill patternType="solid">
        <fgColor rgb="00FFF4C2"/>
        <bgColor rgb="00FFF4C2"/>
      </patternFill>
    </fill>
    <fill>
      <patternFill patternType="solid">
        <fgColor rgb="001E6FD9"/>
        <bgColor rgb="001E6FD9"/>
      </patternFill>
    </fill>
    <fill>
      <patternFill patternType="solid">
        <fgColor rgb="00FDECEC"/>
        <bgColor rgb="00FDECEC"/>
      </patternFill>
    </fill>
    <fill>
      <patternFill patternType="solid">
        <fgColor rgb="0022B573"/>
        <bgColor rgb="0022B573"/>
      </patternFill>
    </fill>
    <fill>
      <patternFill patternType="solid">
        <fgColor rgb="00E9F8F0"/>
        <bgColor rgb="00E9F8F0"/>
      </patternFill>
    </fill>
  </fills>
  <borders count="5">
    <border>
      <left/>
      <right/>
      <top/>
      <bottom/>
      <diagonal/>
    </border>
    <border>
      <left style="medium">
        <color rgb="00FECA05"/>
      </left>
      <right style="medium">
        <color rgb="00FECA05"/>
      </right>
      <top style="medium">
        <color rgb="00FECA05"/>
      </top>
      <bottom style="medium">
        <color rgb="00FECA05"/>
      </bottom>
    </border>
    <border>
      <bottom style="thin">
        <color rgb="00D5DCE5"/>
      </bottom>
    </border>
    <border>
      <top style="medium">
        <color rgb="0022B573"/>
      </top>
      <bottom style="medium">
        <color rgb="0022B573"/>
      </bottom>
    </border>
    <border>
      <bottom style="medium">
        <color rgb="0022B573"/>
      </bottom>
    </border>
  </borders>
  <cellStyleXfs count="1">
    <xf numFmtId="0" fontId="0" fillId="0" borderId="0"/>
  </cellStyleXfs>
  <cellXfs count="68">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2" borderId="0" pivotButton="0" quotePrefix="0" xfId="0"/>
    <xf numFmtId="0" fontId="3" fillId="2"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6" fillId="5" borderId="0" pivotButton="0" quotePrefix="0" xfId="0"/>
    <xf numFmtId="0" fontId="0" fillId="5" borderId="0" pivotButton="0" quotePrefix="0" xfId="0"/>
    <xf numFmtId="0" fontId="7" fillId="0" borderId="0" pivotButton="0" quotePrefix="0" xfId="0"/>
    <xf numFmtId="1" fontId="8" fillId="6" borderId="1" applyAlignment="1" applyProtection="1" pivotButton="0" quotePrefix="0" xfId="0">
      <alignment horizontal="center"/>
      <protection locked="0" hidden="0"/>
    </xf>
    <xf numFmtId="0" fontId="9" fillId="0" borderId="0" pivotButton="0" quotePrefix="0" xfId="0"/>
    <xf numFmtId="9" fontId="8" fillId="6" borderId="1" applyAlignment="1" applyProtection="1" pivotButton="0" quotePrefix="0" xfId="0">
      <alignment horizontal="center"/>
      <protection locked="0" hidden="0"/>
    </xf>
    <xf numFmtId="164" fontId="8" fillId="6" borderId="1" applyAlignment="1" applyProtection="1" pivotButton="0" quotePrefix="0" xfId="0">
      <alignment horizontal="center"/>
      <protection locked="0" hidden="0"/>
    </xf>
    <xf numFmtId="165" fontId="8" fillId="6" borderId="1" applyAlignment="1" applyProtection="1" pivotButton="0" quotePrefix="0" xfId="0">
      <alignment horizontal="center"/>
      <protection locked="0" hidden="0"/>
    </xf>
    <xf numFmtId="166" fontId="8" fillId="6" borderId="1" applyAlignment="1" applyProtection="1" pivotButton="0" quotePrefix="0" xfId="0">
      <alignment horizontal="center"/>
      <protection locked="0" hidden="0"/>
    </xf>
    <xf numFmtId="0" fontId="5" fillId="7" borderId="0" pivotButton="0" quotePrefix="0" xfId="0"/>
    <xf numFmtId="0" fontId="0" fillId="7" borderId="0" pivotButton="0" quotePrefix="0" xfId="0"/>
    <xf numFmtId="0" fontId="7" fillId="0" borderId="2" pivotButton="0" quotePrefix="0" xfId="0"/>
    <xf numFmtId="167" fontId="10" fillId="0" borderId="2" pivotButton="0" quotePrefix="0" xfId="0"/>
    <xf numFmtId="167" fontId="11" fillId="0" borderId="2" pivotButton="0" quotePrefix="0" xfId="0"/>
    <xf numFmtId="0" fontId="9" fillId="0" borderId="2" applyAlignment="1" pivotButton="0" quotePrefix="0" xfId="0">
      <alignment indent="1"/>
    </xf>
    <xf numFmtId="0" fontId="0" fillId="0" borderId="2" pivotButton="0" quotePrefix="0" xfId="0"/>
    <xf numFmtId="164" fontId="10" fillId="0" borderId="2" pivotButton="0" quotePrefix="0" xfId="0"/>
    <xf numFmtId="164" fontId="11" fillId="0" borderId="2" pivotButton="0" quotePrefix="0" xfId="0"/>
    <xf numFmtId="168" fontId="10" fillId="0" borderId="2" applyAlignment="1" pivotButton="0" quotePrefix="0" xfId="0">
      <alignment horizontal="right"/>
    </xf>
    <xf numFmtId="0" fontId="12" fillId="0" borderId="2" applyAlignment="1" pivotButton="0" quotePrefix="0" xfId="0">
      <alignment horizontal="left"/>
    </xf>
    <xf numFmtId="164" fontId="10" fillId="0" borderId="2" applyAlignment="1" pivotButton="0" quotePrefix="0" xfId="0">
      <alignment horizontal="right"/>
    </xf>
    <xf numFmtId="166" fontId="10" fillId="0" borderId="2" applyAlignment="1" pivotButton="0" quotePrefix="0" xfId="0">
      <alignment horizontal="right"/>
    </xf>
    <xf numFmtId="0" fontId="13" fillId="8" borderId="2" pivotButton="0" quotePrefix="0" xfId="0"/>
    <xf numFmtId="164" fontId="14" fillId="8" borderId="2" pivotButton="0" quotePrefix="0" xfId="0"/>
    <xf numFmtId="164" fontId="15" fillId="8" borderId="2" pivotButton="0" quotePrefix="0" xfId="0"/>
    <xf numFmtId="0" fontId="9" fillId="8" borderId="2" applyAlignment="1" pivotButton="0" quotePrefix="0" xfId="0">
      <alignment indent="1"/>
    </xf>
    <xf numFmtId="0" fontId="0" fillId="8" borderId="2" pivotButton="0" quotePrefix="0" xfId="0"/>
    <xf numFmtId="0" fontId="5" fillId="9" borderId="0" pivotButton="0" quotePrefix="0" xfId="0"/>
    <xf numFmtId="0" fontId="0" fillId="9" borderId="0" pivotButton="0" quotePrefix="0" xfId="0"/>
    <xf numFmtId="0" fontId="6" fillId="5" borderId="0" applyAlignment="1" pivotButton="0" quotePrefix="0" xfId="0">
      <alignment horizontal="left" wrapText="1"/>
    </xf>
    <xf numFmtId="0" fontId="6" fillId="5" borderId="0" applyAlignment="1" pivotButton="0" quotePrefix="0" xfId="0">
      <alignment horizontal="center" wrapText="1"/>
    </xf>
    <xf numFmtId="9" fontId="11" fillId="0" borderId="2" pivotButton="0" quotePrefix="0" xfId="0"/>
    <xf numFmtId="9" fontId="16" fillId="0" borderId="2" pivotButton="0" quotePrefix="0" xfId="0"/>
    <xf numFmtId="164" fontId="16" fillId="0" borderId="2" pivotButton="0" quotePrefix="0" xfId="0"/>
    <xf numFmtId="0" fontId="10" fillId="10" borderId="3" pivotButton="0" quotePrefix="0" xfId="0"/>
    <xf numFmtId="0" fontId="17" fillId="10" borderId="3" pivotButton="0" quotePrefix="0" xfId="0"/>
    <xf numFmtId="0" fontId="0" fillId="10" borderId="3" pivotButton="0" quotePrefix="0" xfId="0"/>
    <xf numFmtId="167" fontId="10" fillId="10" borderId="3" pivotButton="0" quotePrefix="0" xfId="0"/>
    <xf numFmtId="164" fontId="10" fillId="10" borderId="3" pivotButton="0" quotePrefix="0" xfId="0"/>
    <xf numFmtId="164" fontId="18" fillId="10" borderId="3" pivotButton="0" quotePrefix="0" xfId="0"/>
    <xf numFmtId="164" fontId="16" fillId="0" borderId="0" pivotButton="0" quotePrefix="0" xfId="0"/>
    <xf numFmtId="167" fontId="16" fillId="0" borderId="2" pivotButton="0" quotePrefix="0" xfId="0"/>
    <xf numFmtId="166" fontId="10" fillId="0" borderId="2" pivotButton="0" quotePrefix="0" xfId="0"/>
    <xf numFmtId="166" fontId="16" fillId="0" borderId="2" pivotButton="0" quotePrefix="0" xfId="0"/>
    <xf numFmtId="0" fontId="13" fillId="4" borderId="2" pivotButton="0" quotePrefix="0" xfId="0"/>
    <xf numFmtId="164" fontId="19" fillId="4" borderId="2" pivotButton="0" quotePrefix="0" xfId="0"/>
    <xf numFmtId="164" fontId="18" fillId="4" borderId="2" pivotButton="0" quotePrefix="0" xfId="0"/>
    <xf numFmtId="0" fontId="9" fillId="4" borderId="2" applyAlignment="1" pivotButton="0" quotePrefix="0" xfId="0">
      <alignment indent="1"/>
    </xf>
    <xf numFmtId="0" fontId="0" fillId="4" borderId="2" pivotButton="0" quotePrefix="0" xfId="0"/>
    <xf numFmtId="0" fontId="9" fillId="0" borderId="0" applyAlignment="1" pivotButton="0" quotePrefix="0" xfId="0">
      <alignment indent="1"/>
    </xf>
    <xf numFmtId="0" fontId="20" fillId="5" borderId="4" pivotButton="0" quotePrefix="0" xfId="0"/>
    <xf numFmtId="0" fontId="0" fillId="5" borderId="4" pivotButton="0" quotePrefix="0" xfId="0"/>
    <xf numFmtId="0" fontId="20" fillId="5" borderId="0" pivotButton="0" quotePrefix="0" xfId="0"/>
    <xf numFmtId="0" fontId="21" fillId="5" borderId="0" pivotButton="0" quotePrefix="0" xfId="0"/>
    <xf numFmtId="0" fontId="22" fillId="2" borderId="0" pivotButton="0" quotePrefix="0" xfId="0"/>
    <xf numFmtId="0" fontId="23" fillId="2" borderId="0" pivotButton="0" quotePrefix="0" xfId="0"/>
    <xf numFmtId="0" fontId="24" fillId="0" borderId="0" applyAlignment="1" pivotButton="0" quotePrefix="0" xfId="0">
      <alignment vertical="top" wrapText="1"/>
    </xf>
    <xf numFmtId="0" fontId="7" fillId="0" borderId="0" applyAlignment="1" pivotButton="0" quotePrefix="0" xfId="0">
      <alignment vertical="top" wrapText="1"/>
    </xf>
    <xf numFmtId="0" fontId="2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36220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64"/>
  <sheetViews>
    <sheetView showGridLines="0" workbookViewId="0">
      <pane ySplit="5" topLeftCell="A6" activePane="bottomLeft" state="frozen"/>
      <selection pane="bottomLeft" activeCell="A1" sqref="A1"/>
    </sheetView>
  </sheetViews>
  <sheetFormatPr baseColWidth="8" defaultRowHeight="15"/>
  <cols>
    <col width="2" customWidth="1" min="1" max="1"/>
    <col width="48" customWidth="1" min="2" max="2"/>
    <col width="15" customWidth="1" min="3" max="3"/>
    <col width="15" customWidth="1" min="4" max="4"/>
    <col width="16" customWidth="1" min="5" max="5"/>
    <col width="16" customWidth="1" min="6" max="6"/>
    <col width="16" customWidth="1" min="7" max="7"/>
    <col width="2" customWidth="1" min="8" max="8"/>
  </cols>
  <sheetData>
    <row r="1" ht="8" customHeight="1">
      <c r="A1" s="1" t="n"/>
      <c r="B1" s="1" t="n"/>
      <c r="C1" s="1" t="n"/>
      <c r="D1" s="1" t="n"/>
      <c r="E1" s="1" t="n"/>
      <c r="F1" s="1" t="n"/>
      <c r="G1" s="1" t="n"/>
      <c r="H1" s="1" t="n"/>
    </row>
    <row r="2" ht="30" customHeight="1">
      <c r="A2" s="1" t="n"/>
      <c r="B2" s="1" t="n"/>
      <c r="C2" s="1" t="n"/>
      <c r="D2" s="1" t="n"/>
      <c r="E2" s="2" t="inlineStr">
        <is>
          <t>CRACK THE CONTRACTOR CODE</t>
        </is>
      </c>
      <c r="H2" s="1" t="n"/>
    </row>
    <row r="3" ht="22" customHeight="1">
      <c r="A3" s="1" t="n"/>
      <c r="B3" s="3" t="inlineStr">
        <is>
          <t>Missed Call &amp; KPI Calculator</t>
        </is>
      </c>
      <c r="C3" s="1" t="n"/>
      <c r="D3" s="1" t="n"/>
      <c r="E3" s="1" t="n"/>
      <c r="F3" s="1" t="n"/>
      <c r="G3" s="1" t="n"/>
      <c r="H3" s="1" t="n"/>
    </row>
    <row r="4" ht="18" customHeight="1">
      <c r="A4" s="1" t="n"/>
      <c r="B4" s="4" t="inlineStr">
        <is>
          <t>ESTIMATOR ONLY  ·  Example math to start a conversation. Not a prediction, not a promise of results.</t>
        </is>
      </c>
      <c r="C4" s="1" t="n"/>
      <c r="D4" s="1" t="n"/>
      <c r="E4" s="1" t="n"/>
      <c r="F4" s="1" t="n"/>
      <c r="G4" s="1" t="n"/>
      <c r="H4" s="1" t="n"/>
    </row>
    <row r="5" ht="4" customHeight="1">
      <c r="A5" s="5" t="n"/>
      <c r="B5" s="5" t="n"/>
      <c r="C5" s="5" t="n"/>
      <c r="D5" s="5" t="n"/>
      <c r="E5" s="5" t="n"/>
      <c r="F5" s="5" t="n"/>
      <c r="G5" s="5" t="n"/>
      <c r="H5" s="5" t="n"/>
    </row>
    <row r="6" ht="20" customHeight="1">
      <c r="B6" s="6" t="inlineStr">
        <is>
          <t>EXAMPLE inputs below. Replace them with the contractor's real baseline numbers. Only the yellow cells change; everything else calculates.</t>
        </is>
      </c>
      <c r="C6" s="7" t="n"/>
      <c r="D6" s="7" t="n"/>
      <c r="E6" s="7" t="n"/>
      <c r="F6" s="7" t="n"/>
      <c r="G6" s="7" t="n"/>
    </row>
    <row r="7" ht="20" customHeight="1">
      <c r="B7" s="8" t="inlineStr">
        <is>
          <t>INPUTS  ·  1. THE CONTRACTOR'S BASELINE  (yellow cells = edit me)</t>
        </is>
      </c>
      <c r="C7" s="1" t="n"/>
      <c r="D7" s="1" t="n"/>
      <c r="E7" s="1" t="n"/>
      <c r="F7" s="1" t="n"/>
      <c r="G7" s="1" t="n"/>
    </row>
    <row r="8">
      <c r="B8" s="9" t="inlineStr">
        <is>
          <t>Input</t>
        </is>
      </c>
      <c r="C8" s="9" t="inlineStr">
        <is>
          <t>Example</t>
        </is>
      </c>
      <c r="D8" s="9" t="inlineStr">
        <is>
          <t>Notes</t>
        </is>
      </c>
      <c r="E8" s="10" t="n"/>
      <c r="F8" s="10" t="n"/>
      <c r="G8" s="10" t="n"/>
    </row>
    <row r="9" ht="18" customHeight="1">
      <c r="B9" s="11" t="inlineStr">
        <is>
          <t>Leads per month (calls + forms, unique people)</t>
        </is>
      </c>
      <c r="C9" s="12" t="n">
        <v>100</v>
      </c>
      <c r="D9" s="13" t="inlineStr">
        <is>
          <t>New unique leads per month. Strip spam, vendors, existing-job calls.</t>
        </is>
      </c>
    </row>
    <row r="10" ht="18" customHeight="1">
      <c r="B10" s="11" t="inlineStr">
        <is>
          <t>Answer Rate (live, by a person or Voice AI)</t>
        </is>
      </c>
      <c r="C10" s="14" t="n">
        <v>0.7</v>
      </c>
      <c r="D10" s="13" t="inlineStr">
        <is>
          <t>Answered calls / inbound calls</t>
        </is>
      </c>
    </row>
    <row r="11" ht="18" customHeight="1">
      <c r="B11" s="11" t="inlineStr">
        <is>
          <t>Booking Rate (of answered, qualified leads)</t>
        </is>
      </c>
      <c r="C11" s="14" t="n">
        <v>0.5</v>
      </c>
      <c r="D11" s="13" t="inlineStr">
        <is>
          <t>Booked appointments / answered qualified leads</t>
        </is>
      </c>
    </row>
    <row r="12" ht="18" customHeight="1">
      <c r="B12" s="11" t="inlineStr">
        <is>
          <t>Show Rate</t>
        </is>
      </c>
      <c r="C12" s="14" t="n">
        <v>0.8</v>
      </c>
      <c r="D12" s="13" t="inlineStr">
        <is>
          <t>Appointments run / appointments booked</t>
        </is>
      </c>
    </row>
    <row r="13" ht="18" customHeight="1">
      <c r="B13" s="11" t="inlineStr">
        <is>
          <t>Conversion Rate (a.k.a. close rate)</t>
        </is>
      </c>
      <c r="C13" s="14" t="n">
        <v>0.5</v>
      </c>
      <c r="D13" s="13" t="inlineStr">
        <is>
          <t>Sold jobs / appointments run</t>
        </is>
      </c>
    </row>
    <row r="14" ht="18" customHeight="1">
      <c r="B14" s="11" t="inlineStr">
        <is>
          <t>Average Sold Ticket ($)</t>
        </is>
      </c>
      <c r="C14" s="15" t="n">
        <v>1000</v>
      </c>
      <c r="D14" s="13" t="inlineStr">
        <is>
          <t>Revenue / sold jobs. The chain uses this one (Section 2 shows the zeros version).</t>
        </is>
      </c>
    </row>
    <row r="15" ht="18" customHeight="1">
      <c r="B15" s="11" t="inlineStr">
        <is>
          <t>Monthly marketing spend ($)</t>
        </is>
      </c>
      <c r="C15" s="15" t="n">
        <v>6000</v>
      </c>
      <c r="D15" s="13" t="inlineStr">
        <is>
          <t>All paid lead sources. Used for Cost Per Lead. Enter 0 if unknown.</t>
        </is>
      </c>
    </row>
    <row r="16" ht="18" customHeight="1">
      <c r="B16" s="11" t="inlineStr">
        <is>
          <t>Improvement to test (percentage points)</t>
        </is>
      </c>
      <c r="C16" s="16" t="n">
        <v>5</v>
      </c>
      <c r="D16" s="13" t="inlineStr">
        <is>
          <t>5 = test each rate going up 5 points (70% to 75%).</t>
        </is>
      </c>
    </row>
    <row r="17" ht="18" customHeight="1">
      <c r="B17" s="11" t="inlineStr">
        <is>
          <t>Revenue goal per month ($) · Budget Planner</t>
        </is>
      </c>
      <c r="C17" s="15" t="n">
        <v>20000</v>
      </c>
      <c r="D17" s="13" t="inlineStr">
        <is>
          <t>The number the owner wants to hit. Section 5 walks it back.</t>
        </is>
      </c>
    </row>
    <row r="18" ht="18" customHeight="1">
      <c r="B18" s="11" t="inlineStr">
        <is>
          <t>Planning Cost Per Lead ($) · Budget Planner</t>
        </is>
      </c>
      <c r="C18" s="17" t="n">
        <v>0</v>
      </c>
      <c r="D18" s="13" t="inlineStr">
        <is>
          <t>Leave 0 to use today's Cost Per Lead (spend / leads), or enter one by source.</t>
        </is>
      </c>
    </row>
    <row r="20" ht="20" customHeight="1">
      <c r="B20" s="18" t="inlineStr">
        <is>
          <t>OUTPUTS  ·  2. WHAT THE NUMBERS SAY TODAY (monthly)</t>
        </is>
      </c>
      <c r="C20" s="19" t="n"/>
      <c r="D20" s="19" t="n"/>
      <c r="E20" s="19" t="n"/>
      <c r="F20" s="19" t="n"/>
      <c r="G20" s="19" t="n"/>
    </row>
    <row r="21">
      <c r="B21" s="9" t="inlineStr">
        <is>
          <t>Metric</t>
        </is>
      </c>
      <c r="C21" s="9" t="inlineStr">
        <is>
          <t>Monthly</t>
        </is>
      </c>
      <c r="D21" s="9" t="inlineStr">
        <is>
          <t>Yearly (x12)</t>
        </is>
      </c>
      <c r="E21" s="9" t="inlineStr">
        <is>
          <t>How it's calculated</t>
        </is>
      </c>
      <c r="F21" s="10" t="n"/>
      <c r="G21" s="10" t="n"/>
    </row>
    <row r="22">
      <c r="B22" s="20" t="inlineStr">
        <is>
          <t>Calls / leads answered</t>
        </is>
      </c>
      <c r="C22" s="21">
        <f>$C$9*$C$10</f>
        <v/>
      </c>
      <c r="D22" s="22">
        <f>C22*12</f>
        <v/>
      </c>
      <c r="E22" s="23" t="inlineStr">
        <is>
          <t>Leads x Answer Rate</t>
        </is>
      </c>
      <c r="F22" s="24" t="n"/>
      <c r="G22" s="24" t="n"/>
    </row>
    <row r="23">
      <c r="B23" s="20" t="inlineStr">
        <is>
          <t>Appointments booked</t>
        </is>
      </c>
      <c r="C23" s="21">
        <f>C22*$C$11</f>
        <v/>
      </c>
      <c r="D23" s="22">
        <f>C23*12</f>
        <v/>
      </c>
      <c r="E23" s="23" t="inlineStr">
        <is>
          <t>Answered x Booking Rate</t>
        </is>
      </c>
      <c r="F23" s="24" t="n"/>
      <c r="G23" s="24" t="n"/>
    </row>
    <row r="24">
      <c r="B24" s="20" t="inlineStr">
        <is>
          <t>Appointments run (showed)</t>
        </is>
      </c>
      <c r="C24" s="21">
        <f>C23*$C$12</f>
        <v/>
      </c>
      <c r="D24" s="22">
        <f>C24*12</f>
        <v/>
      </c>
      <c r="E24" s="23" t="inlineStr">
        <is>
          <t>Booked x Show Rate</t>
        </is>
      </c>
      <c r="F24" s="24" t="n"/>
      <c r="G24" s="24" t="n"/>
    </row>
    <row r="25">
      <c r="B25" s="20" t="inlineStr">
        <is>
          <t>Sold jobs</t>
        </is>
      </c>
      <c r="C25" s="21">
        <f>C24*$C$13</f>
        <v/>
      </c>
      <c r="D25" s="22">
        <f>C25*12</f>
        <v/>
      </c>
      <c r="E25" s="23" t="inlineStr">
        <is>
          <t>Run x Conversion Rate</t>
        </is>
      </c>
      <c r="F25" s="24" t="n"/>
      <c r="G25" s="24" t="n"/>
    </row>
    <row r="26">
      <c r="B26" s="20" t="inlineStr">
        <is>
          <t>Revenue</t>
        </is>
      </c>
      <c r="C26" s="25">
        <f>C25*$C$14</f>
        <v/>
      </c>
      <c r="D26" s="26">
        <f>C26*12</f>
        <v/>
      </c>
      <c r="E26" s="23" t="inlineStr">
        <is>
          <t>Sold jobs x Average Sold Ticket</t>
        </is>
      </c>
      <c r="F26" s="24" t="n"/>
      <c r="G26" s="24" t="n"/>
    </row>
    <row r="27">
      <c r="B27" s="20" t="inlineStr">
        <is>
          <t>Booking Rate of ALL qualified leads</t>
        </is>
      </c>
      <c r="C27" s="27">
        <f>$C$10*$C$11</f>
        <v/>
      </c>
      <c r="D27" s="24" t="n"/>
      <c r="E27" s="23" t="inlineStr">
        <is>
          <t>Answer x Booking. The number owners usually quote.</t>
        </is>
      </c>
      <c r="F27" s="24" t="n"/>
      <c r="G27" s="24" t="n"/>
    </row>
    <row r="28">
      <c r="B28" s="20" t="inlineStr">
        <is>
          <t xml:space="preserve">  vs. ~70% floor strong shops commonly aim for</t>
        </is>
      </c>
      <c r="C28" s="28">
        <f>IF($C$10*$C$11&gt;=0.85,"Elite (85-90%)",IF($C$10*$C$11&gt;=0.7,"At/above ~70%","Below ~70% floor"))</f>
        <v/>
      </c>
      <c r="D28" s="24" t="n"/>
      <c r="E28" s="23" t="inlineStr">
        <is>
          <t>Directional, not a standard. Fix booking first.</t>
        </is>
      </c>
      <c r="F28" s="24" t="n"/>
      <c r="G28" s="24" t="n"/>
    </row>
    <row r="29">
      <c r="B29" s="20" t="inlineStr">
        <is>
          <t>Opportunity average (incl. the zeros)</t>
        </is>
      </c>
      <c r="C29" s="29">
        <f>IF(C24&gt;0,C26/C24,"n/a")</f>
        <v/>
      </c>
      <c r="D29" s="24" t="n"/>
      <c r="E29" s="23" t="inlineStr">
        <is>
          <t>Revenue / ALL appts run. Reference only, not in the chain.</t>
        </is>
      </c>
      <c r="F29" s="24" t="n"/>
      <c r="G29" s="24" t="n"/>
    </row>
    <row r="30">
      <c r="B30" s="20" t="inlineStr">
        <is>
          <t>Cost Per Lead</t>
        </is>
      </c>
      <c r="C30" s="30">
        <f>IF(AND($C$15&gt;0,$C$9&gt;0),$C$15/$C$9,"n/a")</f>
        <v/>
      </c>
      <c r="D30" s="24" t="n"/>
      <c r="E30" s="23" t="inlineStr">
        <is>
          <t>Spend / leads (needs marketing spend)</t>
        </is>
      </c>
      <c r="F30" s="24" t="n"/>
      <c r="G30" s="24" t="n"/>
    </row>
    <row r="31">
      <c r="B31" s="20" t="inlineStr">
        <is>
          <t>Cost per booked appointment</t>
        </is>
      </c>
      <c r="C31" s="30">
        <f>IF(AND($C$15&gt;0,C23&gt;0),$C$15/C23,"n/a")</f>
        <v/>
      </c>
      <c r="D31" s="24" t="n"/>
      <c r="E31" s="23" t="inlineStr">
        <is>
          <t>Spend / booked (needs marketing spend)</t>
        </is>
      </c>
      <c r="F31" s="24" t="n"/>
      <c r="G31" s="24" t="n"/>
    </row>
    <row r="32">
      <c r="B32" s="20" t="inlineStr">
        <is>
          <t>Cost per sold job</t>
        </is>
      </c>
      <c r="C32" s="30">
        <f>IF(AND($C$15&gt;0,C25&gt;0),$C$15/C25,"n/a")</f>
        <v/>
      </c>
      <c r="D32" s="24" t="n"/>
      <c r="E32" s="23" t="inlineStr">
        <is>
          <t>Spend / sold jobs (needs marketing spend)</t>
        </is>
      </c>
      <c r="F32" s="24" t="n"/>
      <c r="G32" s="24" t="n"/>
    </row>
    <row r="34" ht="20" customHeight="1">
      <c r="B34" s="8" t="inlineStr">
        <is>
          <t>OUTPUTS  ·  3. THE COST OF UNANSWERED CALLS (estimate)</t>
        </is>
      </c>
      <c r="C34" s="1" t="n"/>
      <c r="D34" s="1" t="n"/>
      <c r="E34" s="1" t="n"/>
      <c r="F34" s="1" t="n"/>
      <c r="G34" s="1" t="n"/>
    </row>
    <row r="35">
      <c r="B35" s="20" t="inlineStr">
        <is>
          <t>Unanswered calls / leads per month</t>
        </is>
      </c>
      <c r="C35" s="21">
        <f>$C$9*(1-$C$10)</f>
        <v/>
      </c>
      <c r="D35" s="22">
        <f>C35*12</f>
        <v/>
      </c>
      <c r="E35" s="23" t="inlineStr">
        <is>
          <t>Leads x (1 - Answer Rate)</t>
        </is>
      </c>
      <c r="F35" s="24" t="n"/>
      <c r="G35" s="24" t="n"/>
    </row>
    <row r="36">
      <c r="B36" s="20" t="inlineStr">
        <is>
          <t>Jobs those callers might have become</t>
        </is>
      </c>
      <c r="C36" s="21">
        <f>C35*$C$11*$C$12*$C$13</f>
        <v/>
      </c>
      <c r="D36" s="22">
        <f>C36*12</f>
        <v/>
      </c>
      <c r="E36" s="23" t="inlineStr">
        <is>
          <t>IF they booked, showed, and converted at today's rates</t>
        </is>
      </c>
      <c r="F36" s="24" t="n"/>
      <c r="G36" s="24" t="n"/>
    </row>
    <row r="37">
      <c r="B37" s="31" t="inlineStr">
        <is>
          <t>Revenue at risk from unanswered calls</t>
        </is>
      </c>
      <c r="C37" s="32">
        <f>C36*$C$14</f>
        <v/>
      </c>
      <c r="D37" s="33">
        <f>C37*12</f>
        <v/>
      </c>
      <c r="E37" s="34" t="inlineStr">
        <is>
          <t>Jobs x Average Sold Ticket</t>
        </is>
      </c>
      <c r="F37" s="35" t="n"/>
      <c r="G37" s="35" t="n"/>
    </row>
    <row r="38">
      <c r="B38" s="13" t="inlineStr">
        <is>
          <t>Some missed callers call back and some were never going to buy. Treat this as 'at risk', not 'lost for sure', and let the owner adjust it.</t>
        </is>
      </c>
    </row>
    <row r="40" ht="20" customHeight="1">
      <c r="B40" s="36" t="inlineStr">
        <is>
          <t>OUTPUTS  ·  4. WHAT IF EACH RATE MOVED?  (uses 'Improvement to test')</t>
        </is>
      </c>
      <c r="C40" s="37" t="n"/>
      <c r="D40" s="37" t="n"/>
      <c r="E40" s="37" t="n"/>
      <c r="F40" s="37" t="n"/>
      <c r="G40" s="37" t="n"/>
    </row>
    <row r="41">
      <c r="B41" s="38" t="inlineStr">
        <is>
          <t>Rate improved</t>
        </is>
      </c>
      <c r="C41" s="39" t="inlineStr">
        <is>
          <t>Today</t>
        </is>
      </c>
      <c r="D41" s="39" t="inlineStr">
        <is>
          <t>Tested rate</t>
        </is>
      </c>
      <c r="E41" s="39" t="inlineStr">
        <is>
          <t>Sold jobs / mo</t>
        </is>
      </c>
      <c r="F41" s="39" t="inlineStr">
        <is>
          <t>Revenue / mo</t>
        </is>
      </c>
      <c r="G41" s="39" t="inlineStr">
        <is>
          <t>Lift / mo</t>
        </is>
      </c>
    </row>
    <row r="42">
      <c r="B42" s="20" t="inlineStr">
        <is>
          <t>Answer Rate only</t>
        </is>
      </c>
      <c r="C42" s="40">
        <f>$C$10</f>
        <v/>
      </c>
      <c r="D42" s="41">
        <f>MIN(1,$C$10+$C$16/100)</f>
        <v/>
      </c>
      <c r="E42" s="22">
        <f>$C$9*D42*$C$11*$C$12*$C$13</f>
        <v/>
      </c>
      <c r="F42" s="26">
        <f>E42*$C$14</f>
        <v/>
      </c>
      <c r="G42" s="42">
        <f>F42-$C$26</f>
        <v/>
      </c>
    </row>
    <row r="43">
      <c r="B43" s="20" t="inlineStr">
        <is>
          <t>Booking Rate only</t>
        </is>
      </c>
      <c r="C43" s="40">
        <f>$C$11</f>
        <v/>
      </c>
      <c r="D43" s="41">
        <f>MIN(1,$C$11+$C$16/100)</f>
        <v/>
      </c>
      <c r="E43" s="22">
        <f>$C$9*$C$10*D43*$C$12*$C$13</f>
        <v/>
      </c>
      <c r="F43" s="26">
        <f>E43*$C$14</f>
        <v/>
      </c>
      <c r="G43" s="42">
        <f>F43-$C$26</f>
        <v/>
      </c>
    </row>
    <row r="44">
      <c r="B44" s="20" t="inlineStr">
        <is>
          <t>Show Rate only</t>
        </is>
      </c>
      <c r="C44" s="40">
        <f>$C$12</f>
        <v/>
      </c>
      <c r="D44" s="41">
        <f>MIN(1,$C$12+$C$16/100)</f>
        <v/>
      </c>
      <c r="E44" s="22">
        <f>$C$9*$C$10*$C$11*D44*$C$13</f>
        <v/>
      </c>
      <c r="F44" s="26">
        <f>E44*$C$14</f>
        <v/>
      </c>
      <c r="G44" s="42">
        <f>F44-$C$26</f>
        <v/>
      </c>
    </row>
    <row r="45">
      <c r="B45" s="20" t="inlineStr">
        <is>
          <t>Conversion Rate only</t>
        </is>
      </c>
      <c r="C45" s="40">
        <f>$C$13</f>
        <v/>
      </c>
      <c r="D45" s="41">
        <f>MIN(1,$C$13+$C$16/100)</f>
        <v/>
      </c>
      <c r="E45" s="22">
        <f>$C$9*$C$10*$C$11*$C$12*D45</f>
        <v/>
      </c>
      <c r="F45" s="26">
        <f>E45*$C$14</f>
        <v/>
      </c>
      <c r="G45" s="42">
        <f>F45-$C$26</f>
        <v/>
      </c>
    </row>
    <row r="46">
      <c r="B46" s="43" t="inlineStr">
        <is>
          <t>All four rates together</t>
        </is>
      </c>
      <c r="C46" s="44" t="inlineStr">
        <is>
          <t>(chain)</t>
        </is>
      </c>
      <c r="D46" s="45" t="n"/>
      <c r="E46" s="46">
        <f>$C$9*MIN(1,$C$10+$C$16/100)*MIN(1,$C$11+$C$16/100)*MIN(1,$C$12+$C$16/100)*MIN(1,$C$13+$C$16/100)</f>
        <v/>
      </c>
      <c r="F46" s="47">
        <f>E46*$C$14</f>
        <v/>
      </c>
      <c r="G46" s="48">
        <f>F46-$C$26</f>
        <v/>
      </c>
    </row>
    <row r="47">
      <c r="B47" s="11" t="inlineStr">
        <is>
          <t>Yearly lift, all four together (x12)</t>
        </is>
      </c>
      <c r="G47" s="49">
        <f>G46*12</f>
        <v/>
      </c>
    </row>
    <row r="48">
      <c r="B48" s="13" t="inlineStr">
        <is>
          <t>Example math. A tested rate never goes above every lead (a rate of 1). 'Lift' compares against today's monthly revenue in Section 2.</t>
        </is>
      </c>
    </row>
    <row r="50" ht="20" customHeight="1">
      <c r="B50" s="8" t="inlineStr">
        <is>
          <t>OUTPUTS  ·  5. BUDGET PLANNER: build the marketing budget backwards</t>
        </is>
      </c>
      <c r="C50" s="1" t="n"/>
      <c r="D50" s="1" t="n"/>
      <c r="E50" s="1" t="n"/>
      <c r="F50" s="1" t="n"/>
      <c r="G50" s="1" t="n"/>
    </row>
    <row r="51">
      <c r="B51" s="9" t="inlineStr">
        <is>
          <t>Step</t>
        </is>
      </c>
      <c r="C51" s="9" t="inlineStr">
        <is>
          <t>Today's rates</t>
        </is>
      </c>
      <c r="D51" s="9" t="inlineStr">
        <is>
          <t>Tested rates</t>
        </is>
      </c>
      <c r="E51" s="9" t="inlineStr">
        <is>
          <t>How it's calculated</t>
        </is>
      </c>
      <c r="F51" s="10" t="n"/>
      <c r="G51" s="10" t="n"/>
    </row>
    <row r="52">
      <c r="B52" s="20" t="inlineStr">
        <is>
          <t>Revenue goal / month</t>
        </is>
      </c>
      <c r="C52" s="25">
        <f>$C$17</f>
        <v/>
      </c>
      <c r="D52" s="42">
        <f>$C$17</f>
        <v/>
      </c>
      <c r="E52" s="23" t="inlineStr">
        <is>
          <t>From inputs</t>
        </is>
      </c>
      <c r="F52" s="24" t="n"/>
      <c r="G52" s="24" t="n"/>
    </row>
    <row r="53">
      <c r="B53" s="20" t="inlineStr">
        <is>
          <t>Sold jobs needed</t>
        </is>
      </c>
      <c r="C53" s="21">
        <f>C52/$C$14</f>
        <v/>
      </c>
      <c r="D53" s="50">
        <f>D52/$C$14</f>
        <v/>
      </c>
      <c r="E53" s="23" t="inlineStr">
        <is>
          <t>Goal / Average Sold Ticket</t>
        </is>
      </c>
      <c r="F53" s="24" t="n"/>
      <c r="G53" s="24" t="n"/>
    </row>
    <row r="54">
      <c r="B54" s="20" t="inlineStr">
        <is>
          <t>Appointments run needed</t>
        </is>
      </c>
      <c r="C54" s="21">
        <f>C53/$C$13</f>
        <v/>
      </c>
      <c r="D54" s="50">
        <f>D53/MIN(1,$C$13+$C$16/100)</f>
        <v/>
      </c>
      <c r="E54" s="23" t="inlineStr">
        <is>
          <t>Sold jobs / Conversion Rate</t>
        </is>
      </c>
      <c r="F54" s="24" t="n"/>
      <c r="G54" s="24" t="n"/>
    </row>
    <row r="55">
      <c r="B55" s="20" t="inlineStr">
        <is>
          <t>Appointments booked needed</t>
        </is>
      </c>
      <c r="C55" s="21">
        <f>C54/$C$12</f>
        <v/>
      </c>
      <c r="D55" s="50">
        <f>D54/MIN(1,$C$12+$C$16/100)</f>
        <v/>
      </c>
      <c r="E55" s="23" t="inlineStr">
        <is>
          <t>Run / Show Rate</t>
        </is>
      </c>
      <c r="F55" s="24" t="n"/>
      <c r="G55" s="24" t="n"/>
    </row>
    <row r="56">
      <c r="B56" s="20" t="inlineStr">
        <is>
          <t>Leads needed</t>
        </is>
      </c>
      <c r="C56" s="21">
        <f>C55/($C$10*$C$11)</f>
        <v/>
      </c>
      <c r="D56" s="50">
        <f>D55/(MIN(1,$C$10+$C$16/100)*MIN(1,$C$11+$C$16/100))</f>
        <v/>
      </c>
      <c r="E56" s="23" t="inlineStr">
        <is>
          <t>Booked / Booking Rate of ALL leads (Answer x Booking)</t>
        </is>
      </c>
      <c r="F56" s="24" t="n"/>
      <c r="G56" s="24" t="n"/>
    </row>
    <row r="57">
      <c r="B57" s="20" t="inlineStr">
        <is>
          <t>Cost Per Lead used</t>
        </is>
      </c>
      <c r="C57" s="51">
        <f>IF($C$18&gt;0,$C$18,IF(AND($C$15&gt;0,$C$9&gt;0),$C$15/$C$9,0))</f>
        <v/>
      </c>
      <c r="D57" s="52">
        <f>IF($C$18&gt;0,$C$18,IF(AND($C$15&gt;0,$C$9&gt;0),$C$15/$C$9,0))</f>
        <v/>
      </c>
      <c r="E57" s="23" t="inlineStr">
        <is>
          <t>Planning Cost Per Lead, or today's if left at 0</t>
        </is>
      </c>
      <c r="F57" s="24" t="n"/>
      <c r="G57" s="24" t="n"/>
    </row>
    <row r="58">
      <c r="B58" s="53" t="inlineStr">
        <is>
          <t>Marketing budget needed / month</t>
        </is>
      </c>
      <c r="C58" s="54">
        <f>C56*C57</f>
        <v/>
      </c>
      <c r="D58" s="55">
        <f>D56*D57</f>
        <v/>
      </c>
      <c r="E58" s="56" t="inlineStr">
        <is>
          <t>Leads needed x Cost Per Lead</t>
        </is>
      </c>
      <c r="F58" s="57" t="n"/>
      <c r="G58" s="57" t="n"/>
    </row>
    <row r="59">
      <c r="B59" s="11" t="inlineStr">
        <is>
          <t>Budget difference / month at tested rates (same goal)</t>
        </is>
      </c>
      <c r="D59" s="49">
        <f>C58-D58</f>
        <v/>
      </c>
      <c r="E59" s="58" t="inlineStr">
        <is>
          <t>Fewer leads to buy when the chain is tighter</t>
        </is>
      </c>
    </row>
    <row r="60">
      <c r="B60" s="13" t="inlineStr">
        <is>
          <t>Napkin version: goal / ticket / conversion / show / booking. Show Rate stays in because it keeps the plan real. Tested rates use 'Improvement to test'.</t>
        </is>
      </c>
    </row>
    <row r="62">
      <c r="B62" s="59" t="inlineStr">
        <is>
          <t>Estimator only. Example math, not a promise of income or results; every business is different. Target ranges are directional, not standards.</t>
        </is>
      </c>
      <c r="C62" s="60" t="n"/>
      <c r="D62" s="60" t="n"/>
      <c r="E62" s="60" t="n"/>
      <c r="F62" s="60" t="n"/>
      <c r="G62" s="60" t="n"/>
    </row>
    <row r="63">
      <c r="B63" s="61" t="inlineStr">
        <is>
          <t>GHL for The Trades is an independent community run by Digital Deal Closers LLC, an independent HighLevel affiliate (not HighLevel).</t>
        </is>
      </c>
      <c r="C63" s="10" t="n"/>
      <c r="D63" s="10" t="n"/>
      <c r="E63" s="10" t="n"/>
      <c r="F63" s="10" t="n"/>
      <c r="G63" s="10" t="n"/>
    </row>
    <row r="64">
      <c r="B64" s="62" t="inlineStr">
        <is>
          <t>© 2026 Digital Deal Closers LLC. All rights reserved.</t>
        </is>
      </c>
      <c r="C64" s="10" t="n"/>
      <c r="D64" s="10" t="n"/>
      <c r="E64" s="10" t="n"/>
      <c r="F64" s="10" t="n"/>
      <c r="G64" s="10" t="n"/>
    </row>
  </sheetData>
  <sheetProtection selectLockedCells="0" selectUnlockedCells="0" sheet="1" objects="0" insertRows="1" insertHyperlinks="1" autoFilter="1" scenarios="0" formatColumns="0" deleteColumns="1" insertColumns="1" pivotTables="1" deleteRows="1" formatCells="1" formatRows="0" sort="1"/>
  <mergeCells count="1">
    <mergeCell ref="E2:G2"/>
  </mergeCells>
  <dataValidations count="2">
    <dataValidation sqref="C10:C13" showDropDown="0" showInputMessage="0" showErrorMessage="1" allowBlank="0" errorTitle="Rate" error="Enter a rate from 0 to 1. Type 70% or 0.70." type="decimal" operator="between">
      <formula1>0</formula1>
      <formula2>1</formula2>
    </dataValidation>
    <dataValidation sqref="C9 C14:C18" showDropDown="0" showInputMessage="0" showErrorMessage="1" allowBlank="0" error="Enter a number 0 or higher." type="decimal" operator="greaterThanOrEqual">
      <formula1>0</formula1>
    </dataValidation>
  </dataValidations>
  <printOptions horizontalCentered="1"/>
  <pageMargins left="0.75" right="0.75" top="1" bottom="1" header="0.5" footer="0.5"/>
  <pageSetup orientation="portrait"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C39"/>
  <sheetViews>
    <sheetView showGridLines="0" workbookViewId="0">
      <selection activeCell="A1" sqref="A1"/>
    </sheetView>
  </sheetViews>
  <sheetFormatPr baseColWidth="8" defaultRowHeight="15"/>
  <cols>
    <col width="3" customWidth="1" min="1" max="1"/>
    <col width="100" customWidth="1" min="2" max="2"/>
    <col width="3" customWidth="1" min="3" max="3"/>
  </cols>
  <sheetData>
    <row r="1">
      <c r="A1" s="1" t="n"/>
      <c r="B1" s="1" t="n"/>
      <c r="C1" s="1" t="n"/>
    </row>
    <row r="2" ht="26" customHeight="1">
      <c r="A2" s="1" t="n"/>
      <c r="B2" s="63" t="inlineStr">
        <is>
          <t>How to use the Missed Call &amp; KPI Calculator</t>
        </is>
      </c>
      <c r="C2" s="1" t="n"/>
    </row>
    <row r="3">
      <c r="A3" s="1" t="n"/>
      <c r="B3" s="64" t="inlineStr">
        <is>
          <t>Part of Crack The Contractor Code: The Operator's Starter Kit · GHL for The Trades</t>
        </is>
      </c>
      <c r="C3" s="1" t="n"/>
    </row>
    <row r="4" ht="4" customHeight="1">
      <c r="A4" s="5" t="n"/>
      <c r="B4" s="5" t="n"/>
      <c r="C4" s="5" t="n"/>
    </row>
    <row r="6" ht="18" customHeight="1">
      <c r="B6" s="65" t="inlineStr">
        <is>
          <t>STEPS</t>
        </is>
      </c>
    </row>
    <row r="7" ht="46" customHeight="1">
      <c r="B7" s="66" t="inlineStr">
        <is>
          <t>1. Get the contractor's baseline: 2-4 weeks (or a full month) of leads, call logs, bookings, run jobs, sold jobs, and revenue. Sources: their FSM (ServiceTitan, Housecall Pro, Jobber, etc.), phone system/call tracking, and HighLevel reporting.</t>
        </is>
      </c>
    </row>
    <row r="8" ht="32" customHeight="1">
      <c r="B8" s="66" t="inlineStr">
        <is>
          <t>2. Type their numbers into the yellow cells on the Calculator tab. Rates go in as percentages (70% or 0.70). Use the Average Sold Ticket (revenue / sold jobs). The numbers already in there are EXAMPLE inputs only.</t>
        </is>
      </c>
    </row>
    <row r="9" ht="32" customHeight="1">
      <c r="B9" s="66" t="inlineStr">
        <is>
          <t>3. Set 'Improvement to test' to a modest number of points to test (for example 3 or 5). Section 4 shows what each rate moving by that much would do, one at a time and all together.</t>
        </is>
      </c>
    </row>
    <row r="10" ht="18" customHeight="1">
      <c r="B10" s="66" t="inlineStr">
        <is>
          <t>4. Walk the owner through it live. Let them change the inputs. Their math, not yours.</t>
        </is>
      </c>
    </row>
    <row r="11" ht="32" customHeight="1">
      <c r="B11" s="66" t="inlineStr">
        <is>
          <t>5. Enter their monthly revenue goal. Section 5 walks it back to leads needed and the marketing budget, at today's rates and at tested rates.</t>
        </is>
      </c>
    </row>
    <row r="12" ht="18" customHeight="1">
      <c r="B12" s="66" t="inlineStr">
        <is>
          <t>6. Re-check the inputs every week in a 15-minute numbers review. Roll it up monthly.</t>
        </is>
      </c>
    </row>
    <row r="13" ht="32" customHeight="1">
      <c r="B13" s="66" t="inlineStr">
        <is>
          <t>7. Formula cells are protected so nobody breaks the math by accident. Review &gt; Unprotect Sheet (no password) if you need to change one.</t>
        </is>
      </c>
    </row>
    <row r="14">
      <c r="B14" s="66" t="inlineStr"/>
    </row>
    <row r="15" ht="18" customHeight="1">
      <c r="B15" s="65" t="inlineStr">
        <is>
          <t>ASSUMPTIONS (read these before you show anyone)</t>
        </is>
      </c>
    </row>
    <row r="16" ht="18" customHeight="1">
      <c r="B16" s="66" t="inlineStr">
        <is>
          <t>• This is an estimator. It is simple multiplication, not a forecast, and it does not promise any result.</t>
        </is>
      </c>
    </row>
    <row r="17" ht="32" customHeight="1">
      <c r="B17" s="66" t="inlineStr">
        <is>
          <t>• 'Leads per month' runs through the Answer Rate. For web forms and chats, treat Answer Rate as 'contacted rate' (got a real response).</t>
        </is>
      </c>
    </row>
    <row r="18" ht="32" customHeight="1">
      <c r="B18" s="66" t="inlineStr">
        <is>
          <t>• Revenue at risk from unanswered calls assumes those callers would have booked, shown, and closed at today's rates. Many would not. Present it as 'at risk' and let the owner discount it.</t>
        </is>
      </c>
    </row>
    <row r="19" ht="32" customHeight="1">
      <c r="B19" s="66" t="inlineStr">
        <is>
          <t>• Each 'what if' changes one rate and holds the others steady. The 'all four together' row multiplies all four tested rates.</t>
        </is>
      </c>
    </row>
    <row r="20" ht="32" customHeight="1">
      <c r="B20" s="66" t="inlineStr">
        <is>
          <t>• A tested rate never goes above a rate of 1 (every lead). Average Sold Ticket and lead volume are held constant.</t>
        </is>
      </c>
    </row>
    <row r="21" ht="18" customHeight="1">
      <c r="B21" s="66" t="inlineStr">
        <is>
          <t>• Yearly figures are monthly x 12 and ignore seasonality.</t>
        </is>
      </c>
    </row>
    <row r="22" ht="32" customHeight="1">
      <c r="B22" s="66" t="inlineStr">
        <is>
          <t>• Cost Per Lead, cost per booked appointment, and cost per sold job only calculate when marketing spend is entered.</t>
        </is>
      </c>
    </row>
    <row r="23" ht="32" customHeight="1">
      <c r="B23" s="66" t="inlineStr">
        <is>
          <t>• Booking Rate is entered against ANSWERED qualified leads. Booking Rate of ALL qualified leads = Answer Rate x Booking Rate; that's the number owners usually quote.</t>
        </is>
      </c>
    </row>
    <row r="24" ht="32" customHeight="1">
      <c r="B24" s="66" t="inlineStr">
        <is>
          <t>• The ~70% / 85-90% booking ranges are what strong shops commonly aim for. Target ranges are directional, not standards. Track your own baseline.</t>
        </is>
      </c>
    </row>
    <row r="25" ht="32" customHeight="1">
      <c r="B25" s="66" t="inlineStr">
        <is>
          <t>• Opportunity average (revenue / all appointments run, zeros included) is shown for reference. The chain uses Average Sold Ticket so conversion isn't counted twice.</t>
        </is>
      </c>
    </row>
    <row r="26" ht="32" customHeight="1">
      <c r="B26" s="66" t="inlineStr">
        <is>
          <t>• Budget Planner: leads needed = goal / sold ticket / conversion / show / (answer x booking). Budget = leads needed x Cost Per Lead.</t>
        </is>
      </c>
    </row>
    <row r="27">
      <c r="B27" s="66" t="inlineStr"/>
    </row>
    <row r="28" ht="32" customHeight="1">
      <c r="B28" s="66" t="inlineStr">
        <is>
          <t>Estimator only. Example math, not a promise of income or results. GHL for The Trades is run by Digital Deal Closers LLC, an independent HighLevel affiliate (not HighLevel).</t>
        </is>
      </c>
    </row>
    <row r="29" ht="18" customHeight="1">
      <c r="B29" s="67" t="inlineStr">
        <is>
          <t>© 2026 Digital Deal Closers LLC. All rights reserved.</t>
        </is>
      </c>
    </row>
    <row r="30"/>
    <row r="31"/>
    <row r="32"/>
    <row r="33"/>
    <row r="34"/>
    <row r="35"/>
    <row r="36"/>
    <row r="37"/>
    <row r="38"/>
    <row r="39"/>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2026-10-15T13:27:20Z</dcterms:created>
  <dcterms:modified xmlns:dcterms="http://purl.org/dc/terms/" xmlns:xsi="http://www.w3.org/2001/XMLSchema-instance" xsi:type="dcterms:W3CDTF">2026-10-15T13:27:20Z</dcterms:modified>
</cp:coreProperties>
</file>